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<sst xmlns="http://schemas.openxmlformats.org/spreadsheetml/2006/main" count="52" uniqueCount="48">
  <si>
    <t>KM</t>
  </si>
  <si>
    <t>Walked(km)</t>
  </si>
  <si>
    <t>Off trail</t>
  </si>
  <si>
    <t>Price
Accomodation</t>
  </si>
  <si>
    <t>Extra</t>
  </si>
  <si>
    <t>Price
Camping</t>
  </si>
  <si>
    <t>Night
(May - June)</t>
  </si>
  <si>
    <t>Notes</t>
  </si>
  <si>
    <t>Dinner</t>
  </si>
  <si>
    <t>Brekky</t>
  </si>
  <si>
    <t>7:30 am bus from San jose To Squirres.
Bus from Squirres to Cano Banco
Water Taxi to Parsimina</t>
  </si>
  <si>
    <t>green lodge</t>
  </si>
  <si>
    <t>‪+506 8697 2322‬</t>
  </si>
  <si>
    <r>
      <rPr>
        <rFont val="Helvetica Neue"/>
        <color rgb="FF1155CC"/>
        <sz val="10.0"/>
        <u/>
      </rPr>
      <t>https://www.caminodecostaricalodging.com/accommodations/green-gold-eco-lodge</t>
    </r>
  </si>
  <si>
    <t>include dinner + breakfast
include 20km boat ride in the morning</t>
  </si>
  <si>
    <t>casa yolanda</t>
  </si>
  <si>
    <t>‪+506 6325 1961‬</t>
  </si>
  <si>
    <r>
      <rPr>
        <rFont val="Helvetica Neue"/>
        <color rgb="FF1155CC"/>
        <sz val="10.0"/>
        <u/>
      </rPr>
      <t>https://www.caminodecostaricalodging.com/accommodations/casa-yolanda</t>
    </r>
  </si>
  <si>
    <t>2 campers</t>
  </si>
  <si>
    <t>nari awari</t>
  </si>
  <si>
    <t>‪+506 8440 3095‬</t>
  </si>
  <si>
    <r>
      <rPr>
        <rFont val="Helvetica Neue"/>
        <color rgb="FF1155CC"/>
        <sz val="10.0"/>
        <u/>
      </rPr>
      <t>https://www.caminodecostaricalodging.com/accommodations/nairi-awari</t>
    </r>
  </si>
  <si>
    <t>include dinner + breakfast</t>
  </si>
  <si>
    <t>finca vialig</t>
  </si>
  <si>
    <t>‪+506 8817 5330‬</t>
  </si>
  <si>
    <r>
      <rPr>
        <rFont val="Helvetica Neue"/>
        <color rgb="FF1155CC"/>
        <sz val="10.0"/>
        <u/>
      </rPr>
      <t>https://www.caminodecostaricalodging.com/accommodations/finca-vialig</t>
    </r>
  </si>
  <si>
    <t>finca covacam</t>
  </si>
  <si>
    <t>‪+506 8544 4053‬</t>
  </si>
  <si>
    <r>
      <rPr>
        <rFont val="Helvetica Neue"/>
        <color rgb="FF1155CC"/>
        <sz val="10.0"/>
        <u/>
      </rPr>
      <t>https://www.caminodecostaricalodging.com/accommodations/finca-covacam</t>
    </r>
  </si>
  <si>
    <t>finca los maestros</t>
  </si>
  <si>
    <t>‪+506 7123 3179‬</t>
  </si>
  <si>
    <r>
      <rPr>
        <rFont val="Helvetica Neue"/>
        <color rgb="FF1155CC"/>
        <sz val="10.0"/>
        <u/>
      </rPr>
      <t>https://www.caminodecostaricalodging.com/accommodations/finca-los-maestros</t>
    </r>
  </si>
  <si>
    <t>navarro mountain</t>
  </si>
  <si>
    <t>506 6190 7704</t>
  </si>
  <si>
    <r>
      <rPr>
        <rFont val="Helvetica Neue"/>
        <color rgb="FF1155CC"/>
        <sz val="10.0"/>
        <u/>
      </rPr>
      <t>https://www.caminodecostaricalodging.com/accommodations/navarro-mountain-dream</t>
    </r>
  </si>
  <si>
    <t>Cabaña el Faisán</t>
  </si>
  <si>
    <t>506 8621 9934</t>
  </si>
  <si>
    <t>https://www.caminodecostaricalodging.com/accommodations/cabana-el-faisan</t>
  </si>
  <si>
    <t>Finca Los Lirios</t>
  </si>
  <si>
    <t>‪506 8317 7480‬</t>
  </si>
  <si>
    <t>https://www.caminodecostaricalodging.com/accommodations/finca-los-lirios</t>
  </si>
  <si>
    <t>Villa Nueva Cabañas</t>
  </si>
  <si>
    <t>‪506 8310 2760‬</t>
  </si>
  <si>
    <t>https://www.caminodecostaricalodging.com/accommodations/cabanas-villa-nueva</t>
  </si>
  <si>
    <t>book something in quepos as we make our way down trail</t>
  </si>
  <si>
    <t>GRAND TOTAL</t>
  </si>
  <si>
    <t>CRC</t>
  </si>
  <si>
    <t>USD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</si>
</sst>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0.0"/>
      <color rgb="FF000000"/>
      <name val="Helvetica Neue"/>
    </font>
    <font>
      <sz val="10.0"/>
      <color rgb="FF000000"/>
      <name val="Helvetica Neue"/>
    </font>
    <font>
      <sz val="10.0"/>
      <color theme="1"/>
      <name val="Helvetica Neue"/>
    </font>
    <font>
      <u/>
      <sz val="10.0"/>
      <color rgb="FF0000FF"/>
      <name val="Helvetica Neue"/>
    </font>
    <font>
      <u/>
      <sz val="10.0"/>
      <color rgb="FF000000"/>
      <name val="Helvetica Neue"/>
    </font>
    <font>
      <b/>
      <i/>
      <sz val="10.0"/>
      <color rgb="FF000000"/>
      <name val="Helvetica Neue"/>
    </font>
  </fonts>
  <fills count="6">
    <fill>
      <patternFill patternType="none"/>
    </fill>
    <fill>
      <patternFill patternType="lightGray"/>
    </fill>
    <fill>
      <patternFill patternType="solid">
        <fgColor rgb="FFB0B3B2"/>
        <bgColor rgb="FFB0B3B2"/>
      </patternFill>
    </fill>
    <fill>
      <patternFill patternType="solid">
        <fgColor rgb="FFD9EAD3"/>
        <bgColor rgb="FFD9EAD3"/>
      </patternFill>
    </fill>
    <fill>
      <patternFill patternType="solid">
        <fgColor rgb="FFD4D4D4"/>
        <bgColor rgb="FFD4D4D4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vertical="top"/>
    </xf>
    <xf borderId="1" fillId="2" fontId="2" numFmtId="0" xfId="0" applyAlignment="1" applyBorder="1" applyFont="1">
      <alignment vertical="top"/>
    </xf>
    <xf borderId="1" fillId="2" fontId="2" numFmtId="0" xfId="0" applyAlignment="1" applyBorder="1" applyFont="1">
      <alignment readingOrder="0" vertical="top"/>
    </xf>
    <xf borderId="1" fillId="3" fontId="1" numFmtId="0" xfId="0" applyAlignment="1" applyBorder="1" applyFill="1" applyFont="1">
      <alignment readingOrder="0" vertical="top"/>
    </xf>
    <xf borderId="1" fillId="3" fontId="2" numFmtId="0" xfId="0" applyAlignment="1" applyBorder="1" applyFont="1">
      <alignment vertical="top"/>
    </xf>
    <xf borderId="1" fillId="3" fontId="2" numFmtId="0" xfId="0" applyAlignment="1" applyBorder="1" applyFont="1">
      <alignment readingOrder="0" vertical="top"/>
    </xf>
    <xf borderId="1" fillId="4" fontId="1" numFmtId="0" xfId="0" applyAlignment="1" applyBorder="1" applyFill="1" applyFont="1">
      <alignment readingOrder="0" vertical="top"/>
    </xf>
    <xf borderId="1" fillId="0" fontId="2" numFmtId="0" xfId="0" applyAlignment="1" applyBorder="1" applyFont="1">
      <alignment readingOrder="0" vertical="top"/>
    </xf>
    <xf borderId="1" fillId="0" fontId="3" numFmtId="0" xfId="0" applyAlignment="1" applyBorder="1" applyFont="1">
      <alignment readingOrder="0"/>
    </xf>
    <xf borderId="1" fillId="0" fontId="3" numFmtId="0" xfId="0" applyAlignment="1" applyBorder="1" applyFont="1">
      <alignment readingOrder="0" vertical="top"/>
    </xf>
    <xf borderId="1" fillId="0" fontId="4" numFmtId="0" xfId="0" applyAlignment="1" applyBorder="1" applyFont="1">
      <alignment readingOrder="0" vertical="top"/>
    </xf>
    <xf borderId="1" fillId="0" fontId="3" numFmtId="49" xfId="0" applyAlignment="1" applyBorder="1" applyFont="1" applyNumberFormat="1">
      <alignment readingOrder="0" vertical="top"/>
    </xf>
    <xf borderId="1" fillId="0" fontId="5" numFmtId="0" xfId="0" applyAlignment="1" applyBorder="1" applyFont="1">
      <alignment readingOrder="0" shrinkToFit="0" vertical="top" wrapText="0"/>
    </xf>
    <xf borderId="1" fillId="0" fontId="2" numFmtId="0" xfId="0" applyAlignment="1" applyBorder="1" applyFont="1">
      <alignment readingOrder="0"/>
    </xf>
    <xf borderId="1" fillId="3" fontId="2" numFmtId="0" xfId="0" applyBorder="1" applyFont="1"/>
    <xf borderId="1" fillId="3" fontId="2" numFmtId="0" xfId="0" applyAlignment="1" applyBorder="1" applyFont="1">
      <alignment shrinkToFit="0" vertical="top" wrapText="0"/>
    </xf>
    <xf borderId="1" fillId="4" fontId="2" numFmtId="0" xfId="0" applyAlignment="1" applyBorder="1" applyFont="1">
      <alignment vertical="top"/>
    </xf>
    <xf borderId="1" fillId="0" fontId="2" numFmtId="0" xfId="0" applyAlignment="1" applyBorder="1" applyFont="1">
      <alignment vertical="top"/>
    </xf>
    <xf borderId="1" fillId="0" fontId="6" numFmtId="0" xfId="0" applyAlignment="1" applyBorder="1" applyFont="1">
      <alignment readingOrder="0" vertical="top"/>
    </xf>
    <xf borderId="1" fillId="5" fontId="3" numFmtId="0" xfId="0" applyAlignment="1" applyBorder="1" applyFill="1" applyFont="1">
      <alignment readingOrder="0"/>
    </xf>
    <xf borderId="1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aminodecostaricalodging.com/accommodations/green-gold-eco-lodge" TargetMode="External"/><Relationship Id="rId2" Type="http://schemas.openxmlformats.org/officeDocument/2006/relationships/hyperlink" Target="https://www.caminodecostaricalodging.com/accommodations/casa-yolanda" TargetMode="External"/><Relationship Id="rId3" Type="http://schemas.openxmlformats.org/officeDocument/2006/relationships/hyperlink" Target="https://www.caminodecostaricalodging.com/accommodations/nairi-awari" TargetMode="External"/><Relationship Id="rId4" Type="http://schemas.openxmlformats.org/officeDocument/2006/relationships/hyperlink" Target="https://www.caminodecostaricalodging.com/accommodations/finca-vialig" TargetMode="External"/><Relationship Id="rId11" Type="http://schemas.openxmlformats.org/officeDocument/2006/relationships/drawing" Target="../drawings/drawing1.xml"/><Relationship Id="rId10" Type="http://schemas.openxmlformats.org/officeDocument/2006/relationships/hyperlink" Target="https://www.caminodecostaricalodging.com/accommodations/cabanas-villa-nueva" TargetMode="External"/><Relationship Id="rId9" Type="http://schemas.openxmlformats.org/officeDocument/2006/relationships/hyperlink" Target="https://www.caminodecostaricalodging.com/accommodations/finca-los-lirios" TargetMode="External"/><Relationship Id="rId5" Type="http://schemas.openxmlformats.org/officeDocument/2006/relationships/hyperlink" Target="https://www.caminodecostaricalodging.com/accommodations/finca-covacam" TargetMode="External"/><Relationship Id="rId6" Type="http://schemas.openxmlformats.org/officeDocument/2006/relationships/hyperlink" Target="https://www.caminodecostaricalodging.com/accommodations/finca-los-maestros" TargetMode="External"/><Relationship Id="rId7" Type="http://schemas.openxmlformats.org/officeDocument/2006/relationships/hyperlink" Target="https://www.caminodecostaricalodging.com/accommodations/navarro-mountain-dream" TargetMode="External"/><Relationship Id="rId8" Type="http://schemas.openxmlformats.org/officeDocument/2006/relationships/hyperlink" Target="https://www.caminodecostaricalodging.com/accommodations/cabana-el-fais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8.38"/>
    <col customWidth="1" min="3" max="3" width="6.13"/>
    <col customWidth="1" min="4" max="4" width="10.75"/>
    <col customWidth="1" min="5" max="5" width="7.0"/>
    <col customWidth="1" min="6" max="6" width="7.38"/>
    <col customWidth="1" min="7" max="7" width="15.13"/>
    <col customWidth="1" min="8" max="8" width="13.13"/>
    <col customWidth="1" min="9" max="9" width="13.0"/>
    <col customWidth="1" min="10" max="10" width="8.88"/>
    <col customWidth="1" min="11" max="11" width="9.13"/>
    <col customWidth="1" min="12" max="12" width="30.38"/>
    <col customWidth="1" min="13" max="14" width="6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1" t="s">
        <v>6</v>
      </c>
      <c r="K1" s="3"/>
      <c r="L1" s="3" t="s">
        <v>7</v>
      </c>
      <c r="M1" s="3" t="s">
        <v>8</v>
      </c>
      <c r="N1" s="3" t="s">
        <v>9</v>
      </c>
    </row>
    <row r="2">
      <c r="A2" s="4">
        <v>0.0</v>
      </c>
      <c r="B2" s="5"/>
      <c r="C2" s="5"/>
      <c r="D2" s="6"/>
      <c r="E2" s="6"/>
      <c r="F2" s="6"/>
      <c r="G2" s="5"/>
      <c r="H2" s="5"/>
      <c r="I2" s="5"/>
      <c r="J2" s="6">
        <v>24.0</v>
      </c>
      <c r="K2" s="6"/>
      <c r="L2" s="6" t="s">
        <v>10</v>
      </c>
      <c r="M2" s="6"/>
      <c r="N2" s="6"/>
    </row>
    <row r="3">
      <c r="A3" s="7">
        <v>8.5</v>
      </c>
      <c r="B3" s="8">
        <v>8.5</v>
      </c>
      <c r="C3" s="8"/>
      <c r="D3" s="8">
        <v>50000.0</v>
      </c>
      <c r="E3" s="8"/>
      <c r="F3" s="8"/>
      <c r="G3" s="9" t="s">
        <v>11</v>
      </c>
      <c r="H3" s="10" t="s">
        <v>12</v>
      </c>
      <c r="I3" s="11" t="s">
        <v>13</v>
      </c>
      <c r="J3" s="8">
        <v>24.0</v>
      </c>
      <c r="K3" s="8"/>
      <c r="L3" s="8" t="s">
        <v>14</v>
      </c>
      <c r="M3" s="8"/>
      <c r="N3" s="8"/>
    </row>
    <row r="4">
      <c r="A4" s="7">
        <v>54.4</v>
      </c>
      <c r="B4" s="8">
        <v>45.9</v>
      </c>
      <c r="C4" s="8"/>
      <c r="D4" s="8">
        <v>10000.0</v>
      </c>
      <c r="E4" s="8"/>
      <c r="F4" s="8">
        <v>5000.0</v>
      </c>
      <c r="G4" s="8" t="s">
        <v>15</v>
      </c>
      <c r="H4" s="10" t="s">
        <v>16</v>
      </c>
      <c r="I4" s="11" t="s">
        <v>17</v>
      </c>
      <c r="J4" s="8">
        <v>25.0</v>
      </c>
      <c r="K4" s="8" t="s">
        <v>18</v>
      </c>
      <c r="L4" s="8"/>
      <c r="M4" s="8">
        <v>7000.0</v>
      </c>
      <c r="N4" s="8">
        <v>7000.0</v>
      </c>
    </row>
    <row r="5">
      <c r="A5" s="7">
        <v>70.9</v>
      </c>
      <c r="B5" s="8">
        <v>16.5</v>
      </c>
      <c r="C5" s="8"/>
      <c r="D5" s="8">
        <v>20800.0</v>
      </c>
      <c r="E5" s="8">
        <v>8500.0</v>
      </c>
      <c r="F5" s="8"/>
      <c r="G5" s="8" t="s">
        <v>19</v>
      </c>
      <c r="H5" s="10" t="s">
        <v>20</v>
      </c>
      <c r="I5" s="11" t="s">
        <v>21</v>
      </c>
      <c r="J5" s="8">
        <v>26.0</v>
      </c>
      <c r="K5" s="8"/>
      <c r="L5" s="8" t="s">
        <v>22</v>
      </c>
      <c r="M5" s="8"/>
      <c r="N5" s="8"/>
    </row>
    <row r="6">
      <c r="A6" s="7">
        <v>101.2</v>
      </c>
      <c r="B6" s="8">
        <v>30.3</v>
      </c>
      <c r="C6" s="8"/>
      <c r="D6" s="8">
        <v>20000.0</v>
      </c>
      <c r="E6" s="8"/>
      <c r="F6" s="8">
        <v>17500.0</v>
      </c>
      <c r="G6" s="8" t="s">
        <v>23</v>
      </c>
      <c r="H6" s="10" t="s">
        <v>24</v>
      </c>
      <c r="I6" s="11" t="s">
        <v>25</v>
      </c>
      <c r="J6" s="8">
        <v>27.0</v>
      </c>
      <c r="K6" s="8"/>
      <c r="L6" s="8" t="s">
        <v>22</v>
      </c>
      <c r="M6" s="8"/>
      <c r="N6" s="8"/>
    </row>
    <row r="7">
      <c r="A7" s="7">
        <v>128.3</v>
      </c>
      <c r="B7" s="8">
        <v>27.1</v>
      </c>
      <c r="C7" s="8"/>
      <c r="D7" s="8">
        <v>10000.0</v>
      </c>
      <c r="E7" s="8"/>
      <c r="F7" s="8">
        <v>8000.0</v>
      </c>
      <c r="G7" s="8" t="s">
        <v>26</v>
      </c>
      <c r="H7" s="10" t="s">
        <v>27</v>
      </c>
      <c r="I7" s="11" t="s">
        <v>28</v>
      </c>
      <c r="J7" s="8">
        <v>28.0</v>
      </c>
      <c r="K7" s="8"/>
      <c r="L7" s="8"/>
      <c r="M7" s="8">
        <v>5000.0</v>
      </c>
      <c r="N7" s="8">
        <v>3500.0</v>
      </c>
    </row>
    <row r="8">
      <c r="A8" s="7">
        <v>147.8</v>
      </c>
      <c r="B8" s="8">
        <v>19.5</v>
      </c>
      <c r="C8" s="8">
        <v>1.1</v>
      </c>
      <c r="D8" s="8">
        <v>13000.0</v>
      </c>
      <c r="E8" s="8"/>
      <c r="F8" s="8">
        <v>2500.0</v>
      </c>
      <c r="G8" s="8" t="s">
        <v>29</v>
      </c>
      <c r="H8" s="10" t="s">
        <v>30</v>
      </c>
      <c r="I8" s="11" t="s">
        <v>31</v>
      </c>
      <c r="J8" s="8">
        <v>29.0</v>
      </c>
      <c r="K8" s="8" t="s">
        <v>18</v>
      </c>
      <c r="L8" s="8"/>
      <c r="M8" s="8">
        <v>3500.0</v>
      </c>
      <c r="N8" s="8">
        <v>3000.0</v>
      </c>
    </row>
    <row r="9">
      <c r="A9" s="7">
        <v>172.7</v>
      </c>
      <c r="B9" s="8">
        <v>24.9</v>
      </c>
      <c r="C9" s="8"/>
      <c r="D9" s="8">
        <v>16250.0</v>
      </c>
      <c r="E9" s="8"/>
      <c r="F9" s="8">
        <v>7000.0</v>
      </c>
      <c r="G9" s="8" t="s">
        <v>32</v>
      </c>
      <c r="H9" s="12" t="s">
        <v>33</v>
      </c>
      <c r="I9" s="11" t="s">
        <v>34</v>
      </c>
      <c r="J9" s="8">
        <v>30.0</v>
      </c>
      <c r="K9" s="8"/>
      <c r="L9" s="8"/>
      <c r="M9" s="8">
        <v>8000.0</v>
      </c>
      <c r="N9" s="8">
        <v>5000.0</v>
      </c>
    </row>
    <row r="10">
      <c r="A10" s="7">
        <v>195.9</v>
      </c>
      <c r="B10" s="8">
        <f t="shared" ref="B10:B13" si="1">A10-A9</f>
        <v>23.2</v>
      </c>
      <c r="C10" s="8"/>
      <c r="D10" s="8">
        <v>14000.0</v>
      </c>
      <c r="E10" s="8"/>
      <c r="F10" s="8"/>
      <c r="G10" s="9" t="s">
        <v>35</v>
      </c>
      <c r="H10" s="8" t="s">
        <v>36</v>
      </c>
      <c r="I10" s="13" t="s">
        <v>37</v>
      </c>
      <c r="J10" s="8">
        <v>31.0</v>
      </c>
      <c r="K10" s="8"/>
      <c r="L10" s="8"/>
      <c r="M10" s="8">
        <v>5000.0</v>
      </c>
      <c r="N10" s="8">
        <v>3500.0</v>
      </c>
    </row>
    <row r="11">
      <c r="A11" s="7">
        <v>226.0</v>
      </c>
      <c r="B11" s="8">
        <f t="shared" si="1"/>
        <v>30.1</v>
      </c>
      <c r="C11" s="8"/>
      <c r="D11" s="9">
        <v>23000.0</v>
      </c>
      <c r="E11" s="9"/>
      <c r="F11" s="9">
        <v>15500.0</v>
      </c>
      <c r="G11" s="8" t="s">
        <v>38</v>
      </c>
      <c r="H11" s="8" t="s">
        <v>39</v>
      </c>
      <c r="I11" s="13" t="s">
        <v>40</v>
      </c>
      <c r="J11" s="8">
        <v>1.0</v>
      </c>
      <c r="K11" s="8"/>
      <c r="L11" s="8" t="s">
        <v>22</v>
      </c>
      <c r="M11" s="8"/>
      <c r="N11" s="8"/>
    </row>
    <row r="12">
      <c r="A12" s="7">
        <v>259.3</v>
      </c>
      <c r="B12" s="8">
        <f t="shared" si="1"/>
        <v>33.3</v>
      </c>
      <c r="C12" s="8">
        <v>1.1</v>
      </c>
      <c r="D12" s="14">
        <v>10000.0</v>
      </c>
      <c r="E12" s="14"/>
      <c r="F12" s="14"/>
      <c r="G12" s="9" t="s">
        <v>41</v>
      </c>
      <c r="H12" s="8" t="s">
        <v>42</v>
      </c>
      <c r="I12" s="13" t="s">
        <v>43</v>
      </c>
      <c r="J12" s="8">
        <v>2.0</v>
      </c>
      <c r="K12" s="8"/>
      <c r="L12" s="8"/>
      <c r="M12" s="8">
        <v>5000.0</v>
      </c>
      <c r="N12" s="8">
        <v>3000.0</v>
      </c>
    </row>
    <row r="13">
      <c r="A13" s="4">
        <v>277.0</v>
      </c>
      <c r="B13" s="6">
        <f t="shared" si="1"/>
        <v>17.7</v>
      </c>
      <c r="C13" s="6"/>
      <c r="D13" s="15"/>
      <c r="E13" s="15"/>
      <c r="F13" s="15"/>
      <c r="G13" s="6" t="s">
        <v>44</v>
      </c>
      <c r="H13" s="5"/>
      <c r="I13" s="16"/>
      <c r="J13" s="6">
        <v>3.0</v>
      </c>
      <c r="K13" s="5"/>
      <c r="L13" s="5"/>
      <c r="M13" s="5"/>
      <c r="N13" s="5"/>
    </row>
    <row r="14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>
      <c r="A16" s="17"/>
      <c r="B16" s="18"/>
      <c r="C16" s="18"/>
      <c r="D16" s="8">
        <f>SUM(D3:D12)+SUM(E3:E12)</f>
        <v>195550</v>
      </c>
      <c r="E16" s="8"/>
      <c r="F16" s="8"/>
      <c r="G16" s="8"/>
      <c r="H16" s="8"/>
      <c r="I16" s="19" t="s">
        <v>45</v>
      </c>
      <c r="J16" s="18">
        <f>SUM(D16,M16,N16)</f>
        <v>254050</v>
      </c>
      <c r="K16" s="18">
        <f>ROUND(J16*0.00219566,2)</f>
        <v>557.81</v>
      </c>
      <c r="L16" s="18"/>
      <c r="M16" s="18">
        <f t="shared" ref="M16:N16" si="2">SUM(M2:M13)</f>
        <v>33500</v>
      </c>
      <c r="N16" s="18">
        <f t="shared" si="2"/>
        <v>25000</v>
      </c>
    </row>
    <row r="17">
      <c r="A17" s="17"/>
      <c r="B17" s="18"/>
      <c r="C17" s="18"/>
      <c r="D17" s="8" t="s">
        <v>46</v>
      </c>
      <c r="E17" s="8"/>
      <c r="F17" s="8"/>
      <c r="G17" s="8"/>
      <c r="H17" s="20"/>
      <c r="I17" s="21"/>
      <c r="J17" s="9" t="s">
        <v>46</v>
      </c>
      <c r="K17" s="8" t="s">
        <v>47</v>
      </c>
      <c r="L17" s="18"/>
      <c r="M17" s="18"/>
      <c r="N17" s="18"/>
    </row>
  </sheetData>
  <hyperlinks>
    <hyperlink r:id="rId1" ref="I3"/>
    <hyperlink r:id="rId2" ref="I4"/>
    <hyperlink r:id="rId3" ref="I5"/>
    <hyperlink r:id="rId4" ref="I6"/>
    <hyperlink r:id="rId5" ref="I7"/>
    <hyperlink r:id="rId6" ref="I8"/>
    <hyperlink r:id="rId7" ref="I9"/>
    <hyperlink r:id="rId8" ref="I10"/>
    <hyperlink r:id="rId9" ref="I11"/>
    <hyperlink r:id="rId10" ref="I12"/>
  </hyperlinks>
  <printOptions gridLines="1" horizontalCentered="1"/>
  <pageMargins bottom="0.75" footer="0.0" header="0.0" left="0.7" right="0.7" top="0.75"/>
  <pageSetup cellComments="atEnd" orientation="landscape" pageOrder="overThenDown"/>
  <drawing r:id="rId11"/>
</worksheet>
</file>